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24000" windowHeight="912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<sst xmlns="http://schemas.openxmlformats.org/spreadsheetml/2006/main" count="52" uniqueCount="45">
  <si>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</si>
  <si>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</si>
  <si>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</si>
  <si>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</si>
  <si>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</si>
  <si>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</si>
  <si>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</si>
  <si>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</si>
  <si>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</si>
  <si>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</si>
  <si>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</si>
  <si>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</si>
  <si>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</si>
  <si>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</si>
  <si>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</si>
  <si>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</si>
  <si>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</si>
  <si>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</si>
  <si>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</si>
  <si>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</si>
  <si>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</si>
  <si>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</si>
  <si>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</si>
  <si>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</si>
  <si>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</si>
  <si>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</si>
  <si>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</si>
  <si>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</si>
  <si>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</si>
  <si>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</si>
  <si>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Explanation of variances</t>
  </si>
  <si>
    <t>WI0041 Burbage Parish Council</t>
  </si>
  <si>
    <t>Wiltshire</t>
  </si>
  <si>
    <t>2018/19</t>
  </si>
  <si>
    <t>2019/20</t>
  </si>
  <si>
    <t>VAT refund from 2017/18 of £2,559 received in 2018/19, as well as 2018/19 refund</t>
  </si>
  <si>
    <t>Renew playgrounds</t>
  </si>
  <si>
    <t>20mph speed limit</t>
  </si>
  <si>
    <t>Legal fees</t>
  </si>
  <si>
    <t>CCTV</t>
  </si>
  <si>
    <t>Neighbourhood Plan</t>
  </si>
  <si>
    <t>Upgrade Seymour Pond</t>
  </si>
  <si>
    <t>£16,687 spent on complete resurfacing of Footpath 5 in June 2019. One-off project.
£992 spent on new Parish noticeboard</t>
  </si>
  <si>
    <t>Waiting for invoice from Wiltshire Council. Delayed by Covid19</t>
  </si>
  <si>
    <t>Work due to start in March, but delayed by Covid 19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</si>
</sst>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A15" sqref="A15:C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16</v>
      </c>
      <c r="B2" s="24"/>
      <c r="C2" s="37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17</v>
      </c>
      <c r="C3" s="36" t="s">
        <v>32</v>
      </c>
      <c r="L3" s="9"/>
    </row>
    <row r="4" ht="14.25">
      <c r="A4" s="1" t="s">
        <v>29</v>
      </c>
    </row>
    <row r="5" spans="1:13" ht="83.25" customHeight="1">
      <c r="A5" s="49" t="s">
        <v>27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33</v>
      </c>
      <c r="E8" s="27"/>
      <c r="F8" s="38" t="s">
        <v>34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83516</v>
      </c>
      <c r="F11" s="8">
        <v>96124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30466</v>
      </c>
      <c r="F13" s="8">
        <v>30335</v>
      </c>
      <c r="G13" s="5">
        <f>F13-D13</f>
        <v>-131</v>
      </c>
      <c r="H13" s="6">
        <f>IF((D13&gt;F13),(D13-F13)/D13,IF(D13&lt;F13,-(D13-F13)/D13,IF(D13=F13,0)))</f>
        <v>0.004299875270793671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4773</v>
      </c>
      <c r="F15" s="8">
        <v>2882</v>
      </c>
      <c r="G15" s="5">
        <f>F15-D15</f>
        <v>-1891</v>
      </c>
      <c r="H15" s="6">
        <f>IF((D15&gt;F15),(D15-F15)/D15,IF(D15&lt;F15,-(D15-F15)/D15,IF(D15=F15,0)))</f>
        <v>0.3961868845589776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35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5514</v>
      </c>
      <c r="F17" s="8">
        <v>5456</v>
      </c>
      <c r="G17" s="5">
        <f>F17-D17</f>
        <v>-58</v>
      </c>
      <c r="H17" s="6">
        <f>IF((D17&gt;F17),(D17-F17)/D17,IF(D17&lt;F17,-(D17-F17)/D17,IF(D17=F17,0)))</f>
        <v>0.01051867972433805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20</v>
      </c>
      <c r="B21" s="42"/>
      <c r="C21" s="42"/>
      <c r="D21" s="8">
        <v>17117</v>
      </c>
      <c r="F21" s="8">
        <v>34476</v>
      </c>
      <c r="G21" s="5">
        <f>F21-D21</f>
        <v>17359</v>
      </c>
      <c r="H21" s="6">
        <f>IF((D21&gt;F21),(D21-F21)/D21,IF(D21&lt;F21,-(D21-F21)/D21,IF(D21=F21,0)))</f>
        <v>1.014137991470468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96124</v>
      </c>
      <c r="F23" s="2">
        <f>F11+F13+F15-F17-F19-F21</f>
        <v>89409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96124</v>
      </c>
      <c r="F26" s="8">
        <v>89409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79658</v>
      </c>
      <c r="F28" s="8">
        <v>80255</v>
      </c>
      <c r="G28" s="5">
        <f>F28-D28</f>
        <v>597</v>
      </c>
      <c r="H28" s="6">
        <f>IF((D28&gt;F28),(D28-F28)/D28,IF(D28&lt;F28,-(D28-F28)/D28,IF(D28=F28,0)))</f>
        <v>0.007494539154887143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28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7" ht="15">
      <c r="B7" s="34" t="s">
        <v>36</v>
      </c>
      <c r="D7" s="34">
        <v>27000</v>
      </c>
      <c r="G7" t="s">
        <v>44</v>
      </c>
    </row>
    <row r="8" spans="2:7" ht="15" customHeight="1">
      <c r="B8" s="34" t="s">
        <v>37</v>
      </c>
      <c r="D8" s="34">
        <v>10250</v>
      </c>
      <c r="G8" t="s">
        <v>43</v>
      </c>
    </row>
    <row r="9" spans="2:4" ht="15">
      <c r="B9" s="34" t="s">
        <v>38</v>
      </c>
      <c r="D9" s="34">
        <v>5000</v>
      </c>
    </row>
    <row r="10" spans="2:4" ht="15">
      <c r="B10" s="34" t="s">
        <v>39</v>
      </c>
      <c r="D10" s="34">
        <v>10000</v>
      </c>
    </row>
    <row r="11" spans="2:4" ht="15">
      <c r="B11" s="34" t="s">
        <v>40</v>
      </c>
      <c r="D11" s="34">
        <v>14014</v>
      </c>
    </row>
    <row r="12" spans="2:4" ht="15">
      <c r="B12" s="34" t="s">
        <v>41</v>
      </c>
      <c r="D12" s="34">
        <v>5000</v>
      </c>
    </row>
    <row r="13" spans="2:4" ht="15">
      <c r="B13" s="34"/>
      <c r="D13" s="34"/>
    </row>
    <row r="14" ht="15">
      <c r="E14" s="33">
        <f>SUM(D7:D13)</f>
        <v>71264</v>
      </c>
    </row>
    <row r="16" spans="1:4" ht="15">
      <c r="A16" s="31" t="s">
        <v>24</v>
      </c>
      <c r="D16" s="34">
        <v>18145</v>
      </c>
    </row>
    <row r="17" ht="15">
      <c r="E17" s="33">
        <f>D16</f>
        <v>18145</v>
      </c>
    </row>
    <row r="18" spans="1:6" ht="15.75" thickBot="1">
      <c r="A18" s="31" t="s">
        <v>25</v>
      </c>
      <c r="F18" s="35">
        <f>E14+E17</f>
        <v>89409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Joyce Turner</cp:lastModifiedBy>
  <dcterms:created xsi:type="dcterms:W3CDTF">2012-07-11T10:01:28Z</dcterms:created>
  <dcterms:modified xsi:type="dcterms:W3CDTF">2020-08-18T15:01:18Z</dcterms:modified>
  <cp:category/>
  <cp:version/>
  <cp:contentType/>
  <cp:contentStatus/>
</cp:coreProperties>
</file>